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Multi-product" sheetId="2" r:id="rId1"/>
  </sheets>
  <definedNames>
    <definedName name="solver_adj" localSheetId="0" hidden="1">'Multi-product'!$E$39:$F$64,'Multi-product'!$E$67:$F$92,'Multi-product'!$F$31:$F$33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'Multi-product'!$F$31:$F$33</definedName>
    <definedName name="solver_lhs2" localSheetId="0" hidden="1">'Multi-product'!$G$39:$G$64</definedName>
    <definedName name="solver_lhs3" localSheetId="0" hidden="1">'Multi-product'!$G$67:$G$92</definedName>
    <definedName name="solver_lhs4" localSheetId="0" hidden="1">'Multi-product'!$N$40:$N$42</definedName>
    <definedName name="solver_lhs5" localSheetId="0" hidden="1">'Multi-product'!$N$45:$N$46</definedName>
    <definedName name="solver_lhs6" localSheetId="0" hidden="1">'Multi-product'!$N$49:$N$50</definedName>
    <definedName name="solver_lhs7" localSheetId="0" hidden="1">'Multi-product'!$O$40:$O$42</definedName>
    <definedName name="solver_lhs8" localSheetId="0" hidden="1">'Multi-product'!$O$45:$O$46</definedName>
    <definedName name="solver_lhs9" localSheetId="0" hidden="1">'Multi-product'!$O$49:$O$50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9</definedName>
    <definedName name="solver_nwt" localSheetId="0" hidden="1">1</definedName>
    <definedName name="solver_opt" localSheetId="0" hidden="1">'Multi-product'!$D$35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el6" localSheetId="0" hidden="1">3</definedName>
    <definedName name="solver_rel7" localSheetId="0" hidden="1">1</definedName>
    <definedName name="solver_rel8" localSheetId="0" hidden="1">2</definedName>
    <definedName name="solver_rel9" localSheetId="0" hidden="1">3</definedName>
    <definedName name="solver_rhs1" localSheetId="0" hidden="1">δυαδικός</definedName>
    <definedName name="solver_rhs2" localSheetId="0" hidden="1">'Multi-product'!$I$39:$I$64</definedName>
    <definedName name="solver_rhs3" localSheetId="0" hidden="1">'Multi-product'!$I$67:$I$92</definedName>
    <definedName name="solver_rhs4" localSheetId="0" hidden="1">'Multi-product'!$Q$40:$Q$42</definedName>
    <definedName name="solver_rhs5" localSheetId="0" hidden="1">'Multi-product'!$Q$45:$Q$46</definedName>
    <definedName name="solver_rhs6" localSheetId="0" hidden="1">'Multi-product'!$Q$49:$Q$50</definedName>
    <definedName name="solver_rhs7" localSheetId="0" hidden="1">'Multi-product'!$R$40:$R$42</definedName>
    <definedName name="solver_rhs8" localSheetId="0" hidden="1">'Multi-product'!$R$45:$R$46</definedName>
    <definedName name="solver_rhs9" localSheetId="0" hidden="1">'Multi-product'!$R$49:$R$50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R41" i="2" l="1"/>
  <c r="R42" i="2"/>
  <c r="R40" i="2"/>
  <c r="Q41" i="2"/>
  <c r="Q42" i="2"/>
  <c r="Q40" i="2"/>
  <c r="D35" i="2"/>
  <c r="G68" i="2" l="1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67" i="2"/>
  <c r="O50" i="2"/>
  <c r="N50" i="2"/>
  <c r="N49" i="2"/>
  <c r="O49" i="2"/>
  <c r="O46" i="2"/>
  <c r="N46" i="2"/>
  <c r="O45" i="2"/>
  <c r="N45" i="2"/>
  <c r="O42" i="2" l="1"/>
  <c r="O41" i="2"/>
  <c r="O40" i="2"/>
  <c r="N42" i="2"/>
  <c r="N41" i="2"/>
  <c r="N40" i="2"/>
  <c r="M28" i="2"/>
  <c r="N28" i="2"/>
  <c r="O28" i="2"/>
  <c r="P28" i="2"/>
  <c r="Q28" i="2"/>
  <c r="R28" i="2"/>
  <c r="M27" i="2"/>
  <c r="N27" i="2"/>
  <c r="O27" i="2"/>
  <c r="P27" i="2"/>
  <c r="Q27" i="2"/>
  <c r="R27" i="2"/>
  <c r="M26" i="2"/>
  <c r="N26" i="2"/>
  <c r="O26" i="2"/>
  <c r="P26" i="2"/>
  <c r="Q26" i="2"/>
  <c r="R26" i="2"/>
  <c r="M25" i="2"/>
  <c r="N25" i="2"/>
  <c r="O25" i="2"/>
  <c r="P25" i="2"/>
  <c r="Q25" i="2"/>
  <c r="R25" i="2"/>
  <c r="M24" i="2"/>
  <c r="N24" i="2"/>
  <c r="O24" i="2"/>
  <c r="P24" i="2"/>
  <c r="Q24" i="2"/>
  <c r="R24" i="2"/>
  <c r="L24" i="2"/>
  <c r="L25" i="2"/>
  <c r="L26" i="2"/>
  <c r="L27" i="2"/>
  <c r="L28" i="2"/>
  <c r="M23" i="2"/>
  <c r="N23" i="2"/>
  <c r="O23" i="2"/>
  <c r="P23" i="2"/>
  <c r="Q23" i="2"/>
  <c r="R23" i="2"/>
  <c r="L23" i="2"/>
  <c r="M22" i="2"/>
  <c r="N22" i="2"/>
  <c r="O22" i="2"/>
  <c r="P22" i="2"/>
  <c r="Q22" i="2"/>
  <c r="R22" i="2"/>
  <c r="L22" i="2"/>
  <c r="G40" i="2" l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39" i="2"/>
  <c r="D64" i="2"/>
  <c r="D92" i="2" s="1"/>
  <c r="D63" i="2"/>
  <c r="D91" i="2" s="1"/>
  <c r="D62" i="2"/>
  <c r="D90" i="2" s="1"/>
  <c r="D61" i="2"/>
  <c r="D89" i="2" s="1"/>
  <c r="D60" i="2"/>
  <c r="D88" i="2" s="1"/>
  <c r="D59" i="2"/>
  <c r="D87" i="2" s="1"/>
  <c r="D58" i="2"/>
  <c r="D86" i="2" s="1"/>
  <c r="D57" i="2"/>
  <c r="D85" i="2" s="1"/>
  <c r="D56" i="2"/>
  <c r="D84" i="2" s="1"/>
  <c r="D55" i="2"/>
  <c r="D83" i="2" s="1"/>
  <c r="D54" i="2"/>
  <c r="D82" i="2" s="1"/>
  <c r="D53" i="2"/>
  <c r="D81" i="2" s="1"/>
  <c r="D52" i="2"/>
  <c r="D80" i="2" s="1"/>
  <c r="D51" i="2"/>
  <c r="D79" i="2" s="1"/>
  <c r="D50" i="2"/>
  <c r="D78" i="2" s="1"/>
  <c r="D49" i="2"/>
  <c r="D77" i="2" s="1"/>
  <c r="D48" i="2"/>
  <c r="D76" i="2" s="1"/>
  <c r="D47" i="2"/>
  <c r="D75" i="2" s="1"/>
  <c r="D46" i="2"/>
  <c r="D74" i="2" s="1"/>
  <c r="D45" i="2"/>
  <c r="D73" i="2" s="1"/>
  <c r="D44" i="2"/>
  <c r="D72" i="2" s="1"/>
  <c r="D43" i="2"/>
  <c r="D71" i="2" s="1"/>
  <c r="D42" i="2"/>
  <c r="D70" i="2" s="1"/>
  <c r="D41" i="2"/>
  <c r="D69" i="2" s="1"/>
  <c r="D40" i="2"/>
  <c r="D68" i="2" s="1"/>
  <c r="D39" i="2"/>
  <c r="D67" i="2" l="1"/>
</calcChain>
</file>

<file path=xl/sharedStrings.xml><?xml version="1.0" encoding="utf-8"?>
<sst xmlns="http://schemas.openxmlformats.org/spreadsheetml/2006/main" count="112" uniqueCount="43">
  <si>
    <t>Nodes 1,2 &amp; 3 represent plants</t>
  </si>
  <si>
    <t>Nodes 4 &amp; 5 represents transhipment point (e.g. warehouses)</t>
  </si>
  <si>
    <t>Nodes 6 &amp; 7 represent demand points (e.g. customers)</t>
  </si>
  <si>
    <t>Assumptions:</t>
  </si>
  <si>
    <t>Shipping cost among all connections are known</t>
  </si>
  <si>
    <t>Objectives</t>
  </si>
  <si>
    <t>Nodes</t>
  </si>
  <si>
    <t xml:space="preserve">Determine the minimum cost shipping schedule so that demand is met and plant capacities are not exceeded </t>
  </si>
  <si>
    <t>All plants (or suppliers) have the same production cost</t>
  </si>
  <si>
    <t>Uniform flow restrictions among all arcs of the network</t>
  </si>
  <si>
    <t>Arc Capacity</t>
  </si>
  <si>
    <t>Network structure, flows and arc capacity constraints</t>
  </si>
  <si>
    <t>Origin</t>
  </si>
  <si>
    <t>Destination</t>
  </si>
  <si>
    <t>Unit Cost</t>
  </si>
  <si>
    <t>&lt;=</t>
  </si>
  <si>
    <t>Node Balance Constraints</t>
  </si>
  <si>
    <t>Warehouses</t>
  </si>
  <si>
    <t>Plants</t>
  </si>
  <si>
    <t>Customers</t>
  </si>
  <si>
    <t>=</t>
  </si>
  <si>
    <t>&gt;=</t>
  </si>
  <si>
    <t>Objective:</t>
  </si>
  <si>
    <t>Flow Product 1</t>
  </si>
  <si>
    <t>Flow Product 2</t>
  </si>
  <si>
    <t>Net ouflow P1</t>
  </si>
  <si>
    <t>Net ouflow P2</t>
  </si>
  <si>
    <t>Net inflow P1</t>
  </si>
  <si>
    <t>Net inflow P2</t>
  </si>
  <si>
    <t>Capacity P1</t>
  </si>
  <si>
    <t>Capacity P2</t>
  </si>
  <si>
    <t>Required P1</t>
  </si>
  <si>
    <t>Required P2</t>
  </si>
  <si>
    <t>Demand P1</t>
  </si>
  <si>
    <t>Demand P2</t>
  </si>
  <si>
    <t>Total flow</t>
  </si>
  <si>
    <t>Shipping Costs Transportation Mode 1(in thousand dollars for shipping a ton)</t>
  </si>
  <si>
    <t>Shipping Costs Transportation Mode 2(in thousand dollars for shipping a ton)</t>
  </si>
  <si>
    <t>Plant</t>
  </si>
  <si>
    <t>Fixed cost</t>
  </si>
  <si>
    <t>Open</t>
  </si>
  <si>
    <t>Production and shipping through transhipment points with multiple modes of transportation + location</t>
  </si>
  <si>
    <t>Capacities of the plants (in ton per year) and demand from customers is also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</si>
</sst>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5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5" borderId="1" xfId="0" applyFill="1" applyBorder="1"/>
    <xf numFmtId="164" fontId="1" fillId="4" borderId="0" xfId="0" applyNumberFormat="1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2"/>
  <sheetViews>
    <sheetView tabSelected="1" workbookViewId="0">
      <selection activeCell="J7" sqref="J6:K7"/>
    </sheetView>
  </sheetViews>
  <sheetFormatPr defaultRowHeight="15" x14ac:dyDescent="0.25"/>
  <cols>
    <col min="3" max="3" width="11.28515625" bestFit="1" customWidth="1"/>
    <col min="5" max="6" width="14.140625" bestFit="1" customWidth="1"/>
    <col min="7" max="8" width="11.7109375" bestFit="1" customWidth="1"/>
    <col min="9" max="9" width="13.7109375" bestFit="1" customWidth="1"/>
    <col min="10" max="10" width="11" bestFit="1" customWidth="1"/>
    <col min="13" max="13" width="24" bestFit="1" customWidth="1"/>
    <col min="14" max="14" width="16.140625" bestFit="1" customWidth="1"/>
    <col min="15" max="15" width="15.42578125" bestFit="1" customWidth="1"/>
    <col min="17" max="18" width="11.7109375" bestFit="1" customWidth="1"/>
  </cols>
  <sheetData>
    <row r="2" spans="2:2" ht="21" x14ac:dyDescent="0.35">
      <c r="B2" s="2" t="s">
        <v>41</v>
      </c>
    </row>
    <row r="4" spans="2:2" x14ac:dyDescent="0.25">
      <c r="B4" t="s">
        <v>0</v>
      </c>
    </row>
    <row r="5" spans="2:2" x14ac:dyDescent="0.25">
      <c r="B5" t="s">
        <v>1</v>
      </c>
    </row>
    <row r="6" spans="2:2" x14ac:dyDescent="0.25">
      <c r="B6" t="s">
        <v>2</v>
      </c>
    </row>
    <row r="8" spans="2:2" x14ac:dyDescent="0.25">
      <c r="B8" t="s">
        <v>3</v>
      </c>
    </row>
    <row r="9" spans="2:2" x14ac:dyDescent="0.25">
      <c r="B9" t="s">
        <v>8</v>
      </c>
    </row>
    <row r="10" spans="2:2" x14ac:dyDescent="0.25">
      <c r="B10" t="s">
        <v>4</v>
      </c>
    </row>
    <row r="11" spans="2:2" x14ac:dyDescent="0.25">
      <c r="B11" t="s">
        <v>42</v>
      </c>
    </row>
    <row r="12" spans="2:2" x14ac:dyDescent="0.25">
      <c r="B12" t="s">
        <v>9</v>
      </c>
    </row>
    <row r="14" spans="2:2" x14ac:dyDescent="0.25">
      <c r="B14" t="s">
        <v>5</v>
      </c>
    </row>
    <row r="15" spans="2:2" x14ac:dyDescent="0.25">
      <c r="B15" t="s">
        <v>7</v>
      </c>
    </row>
    <row r="20" spans="2:19" x14ac:dyDescent="0.25">
      <c r="B20" s="1" t="s">
        <v>36</v>
      </c>
      <c r="K20" s="1" t="s">
        <v>37</v>
      </c>
    </row>
    <row r="21" spans="2:19" x14ac:dyDescent="0.25">
      <c r="B21" s="6" t="s">
        <v>6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K21" s="6" t="s">
        <v>6</v>
      </c>
      <c r="L21" s="6">
        <v>1</v>
      </c>
      <c r="M21" s="6">
        <v>2</v>
      </c>
      <c r="N21" s="6">
        <v>3</v>
      </c>
      <c r="O21" s="6">
        <v>4</v>
      </c>
      <c r="P21" s="6">
        <v>5</v>
      </c>
      <c r="Q21" s="6">
        <v>6</v>
      </c>
      <c r="R21" s="6">
        <v>7</v>
      </c>
    </row>
    <row r="22" spans="2:19" x14ac:dyDescent="0.25">
      <c r="B22" s="6">
        <v>1</v>
      </c>
      <c r="C22" s="7">
        <v>0</v>
      </c>
      <c r="D22" s="5">
        <v>5</v>
      </c>
      <c r="E22" s="5">
        <v>3</v>
      </c>
      <c r="F22" s="5">
        <v>5</v>
      </c>
      <c r="G22" s="5">
        <v>5</v>
      </c>
      <c r="H22" s="5">
        <v>20</v>
      </c>
      <c r="I22" s="5">
        <v>20</v>
      </c>
      <c r="K22" s="6">
        <v>1</v>
      </c>
      <c r="L22" s="7">
        <f>C22/2</f>
        <v>0</v>
      </c>
      <c r="M22" s="16">
        <f t="shared" ref="M22:R28" si="0">D22/2</f>
        <v>2.5</v>
      </c>
      <c r="N22" s="16">
        <f t="shared" si="0"/>
        <v>1.5</v>
      </c>
      <c r="O22" s="16">
        <f t="shared" si="0"/>
        <v>2.5</v>
      </c>
      <c r="P22" s="16">
        <f t="shared" si="0"/>
        <v>2.5</v>
      </c>
      <c r="Q22" s="16">
        <f t="shared" si="0"/>
        <v>10</v>
      </c>
      <c r="R22" s="16">
        <f t="shared" si="0"/>
        <v>10</v>
      </c>
    </row>
    <row r="23" spans="2:19" x14ac:dyDescent="0.25">
      <c r="B23" s="6">
        <v>2</v>
      </c>
      <c r="C23" s="5">
        <v>9</v>
      </c>
      <c r="D23" s="7">
        <v>0</v>
      </c>
      <c r="E23" s="5">
        <v>9</v>
      </c>
      <c r="F23" s="5">
        <v>1</v>
      </c>
      <c r="G23" s="5">
        <v>1</v>
      </c>
      <c r="H23" s="5">
        <v>8</v>
      </c>
      <c r="I23" s="5">
        <v>15</v>
      </c>
      <c r="K23" s="6">
        <v>2</v>
      </c>
      <c r="L23" s="5">
        <f>C23/2</f>
        <v>4.5</v>
      </c>
      <c r="M23" s="7">
        <f t="shared" si="0"/>
        <v>0</v>
      </c>
      <c r="N23" s="5">
        <f t="shared" si="0"/>
        <v>4.5</v>
      </c>
      <c r="O23" s="5">
        <f t="shared" si="0"/>
        <v>0.5</v>
      </c>
      <c r="P23" s="5">
        <f t="shared" si="0"/>
        <v>0.5</v>
      </c>
      <c r="Q23" s="5">
        <f t="shared" si="0"/>
        <v>4</v>
      </c>
      <c r="R23" s="5">
        <f t="shared" si="0"/>
        <v>7.5</v>
      </c>
    </row>
    <row r="24" spans="2:19" x14ac:dyDescent="0.25">
      <c r="B24" s="6">
        <v>3</v>
      </c>
      <c r="C24" s="5">
        <v>0.4</v>
      </c>
      <c r="D24" s="5">
        <v>8</v>
      </c>
      <c r="E24" s="7">
        <v>0</v>
      </c>
      <c r="F24" s="5">
        <v>1</v>
      </c>
      <c r="G24" s="5">
        <v>0.5</v>
      </c>
      <c r="H24" s="5">
        <v>10</v>
      </c>
      <c r="I24" s="5">
        <v>12</v>
      </c>
      <c r="K24" s="6">
        <v>3</v>
      </c>
      <c r="L24" s="5">
        <f t="shared" ref="L24:L28" si="1">C24/2</f>
        <v>0.2</v>
      </c>
      <c r="M24" s="5">
        <f t="shared" si="0"/>
        <v>4</v>
      </c>
      <c r="N24" s="7">
        <f t="shared" si="0"/>
        <v>0</v>
      </c>
      <c r="O24" s="5">
        <f t="shared" si="0"/>
        <v>0.5</v>
      </c>
      <c r="P24" s="5">
        <f t="shared" si="0"/>
        <v>0.25</v>
      </c>
      <c r="Q24" s="5">
        <f t="shared" si="0"/>
        <v>5</v>
      </c>
      <c r="R24" s="5">
        <f t="shared" si="0"/>
        <v>6</v>
      </c>
    </row>
    <row r="25" spans="2:19" x14ac:dyDescent="0.25">
      <c r="B25" s="6">
        <v>4</v>
      </c>
      <c r="C25" s="7">
        <v>0</v>
      </c>
      <c r="D25" s="7">
        <v>0</v>
      </c>
      <c r="E25" s="7">
        <v>0</v>
      </c>
      <c r="F25" s="7">
        <v>0</v>
      </c>
      <c r="G25" s="5">
        <v>1.2</v>
      </c>
      <c r="H25" s="5">
        <v>2</v>
      </c>
      <c r="I25" s="5">
        <v>12</v>
      </c>
      <c r="K25" s="6">
        <v>4</v>
      </c>
      <c r="L25" s="7">
        <f t="shared" si="1"/>
        <v>0</v>
      </c>
      <c r="M25" s="7">
        <f t="shared" si="0"/>
        <v>0</v>
      </c>
      <c r="N25" s="7">
        <f t="shared" si="0"/>
        <v>0</v>
      </c>
      <c r="O25" s="7">
        <f t="shared" si="0"/>
        <v>0</v>
      </c>
      <c r="P25" s="5">
        <f t="shared" si="0"/>
        <v>0.6</v>
      </c>
      <c r="Q25" s="5">
        <f t="shared" si="0"/>
        <v>1</v>
      </c>
      <c r="R25" s="5">
        <f t="shared" si="0"/>
        <v>6</v>
      </c>
    </row>
    <row r="26" spans="2:19" x14ac:dyDescent="0.25">
      <c r="B26" s="6">
        <v>5</v>
      </c>
      <c r="C26" s="7">
        <v>0</v>
      </c>
      <c r="D26" s="7">
        <v>0</v>
      </c>
      <c r="E26" s="7">
        <v>0</v>
      </c>
      <c r="F26" s="5">
        <v>0.8</v>
      </c>
      <c r="G26" s="7">
        <v>0</v>
      </c>
      <c r="H26" s="5">
        <v>2</v>
      </c>
      <c r="I26" s="5">
        <v>12</v>
      </c>
      <c r="K26" s="6">
        <v>5</v>
      </c>
      <c r="L26" s="7">
        <f t="shared" si="1"/>
        <v>0</v>
      </c>
      <c r="M26" s="7">
        <f t="shared" si="0"/>
        <v>0</v>
      </c>
      <c r="N26" s="7">
        <f t="shared" si="0"/>
        <v>0</v>
      </c>
      <c r="O26" s="5">
        <f t="shared" si="0"/>
        <v>0.4</v>
      </c>
      <c r="P26" s="7">
        <f t="shared" si="0"/>
        <v>0</v>
      </c>
      <c r="Q26" s="5">
        <f t="shared" si="0"/>
        <v>1</v>
      </c>
      <c r="R26" s="5">
        <f t="shared" si="0"/>
        <v>6</v>
      </c>
    </row>
    <row r="27" spans="2:19" x14ac:dyDescent="0.25">
      <c r="B27" s="6">
        <v>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5">
        <v>1</v>
      </c>
      <c r="K27" s="6">
        <v>6</v>
      </c>
      <c r="L27" s="7">
        <f t="shared" si="1"/>
        <v>0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0</v>
      </c>
      <c r="Q27" s="7">
        <f t="shared" si="0"/>
        <v>0</v>
      </c>
      <c r="R27" s="5">
        <f t="shared" si="0"/>
        <v>0.5</v>
      </c>
    </row>
    <row r="28" spans="2:19" x14ac:dyDescent="0.25">
      <c r="B28" s="6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5">
        <v>7</v>
      </c>
      <c r="I28" s="7">
        <v>0</v>
      </c>
      <c r="K28" s="6">
        <v>7</v>
      </c>
      <c r="L28" s="7">
        <f t="shared" si="1"/>
        <v>0</v>
      </c>
      <c r="M28" s="7">
        <f t="shared" si="0"/>
        <v>0</v>
      </c>
      <c r="N28" s="7">
        <f t="shared" si="0"/>
        <v>0</v>
      </c>
      <c r="O28" s="7">
        <f t="shared" si="0"/>
        <v>0</v>
      </c>
      <c r="P28" s="7">
        <f t="shared" si="0"/>
        <v>0</v>
      </c>
      <c r="Q28" s="5">
        <f t="shared" si="0"/>
        <v>3.5</v>
      </c>
      <c r="R28" s="7">
        <f t="shared" si="0"/>
        <v>0</v>
      </c>
    </row>
    <row r="30" spans="2:19" x14ac:dyDescent="0.25">
      <c r="D30" s="6" t="s">
        <v>38</v>
      </c>
      <c r="E30" s="6" t="s">
        <v>39</v>
      </c>
      <c r="F30" s="6" t="s">
        <v>40</v>
      </c>
      <c r="G30" s="6" t="s">
        <v>29</v>
      </c>
      <c r="H30" s="6" t="s">
        <v>30</v>
      </c>
    </row>
    <row r="31" spans="2:19" x14ac:dyDescent="0.25">
      <c r="D31" s="6">
        <v>1</v>
      </c>
      <c r="E31" s="9">
        <v>1000</v>
      </c>
      <c r="F31" s="18">
        <v>0</v>
      </c>
      <c r="G31" s="9">
        <v>1000</v>
      </c>
      <c r="H31" s="9">
        <v>1000</v>
      </c>
      <c r="P31" s="17"/>
      <c r="Q31" s="17"/>
      <c r="R31" s="17"/>
      <c r="S31" s="17"/>
    </row>
    <row r="32" spans="2:19" x14ac:dyDescent="0.25">
      <c r="D32" s="6">
        <v>2</v>
      </c>
      <c r="E32" s="9">
        <v>500</v>
      </c>
      <c r="F32" s="18">
        <v>1</v>
      </c>
      <c r="G32" s="9">
        <v>600</v>
      </c>
      <c r="H32" s="9">
        <v>600</v>
      </c>
      <c r="P32" s="17"/>
      <c r="Q32" s="17"/>
      <c r="R32" s="17"/>
      <c r="S32" s="17"/>
    </row>
    <row r="33" spans="2:19" x14ac:dyDescent="0.25">
      <c r="D33" s="6">
        <v>3</v>
      </c>
      <c r="E33" s="9">
        <v>600</v>
      </c>
      <c r="F33" s="18">
        <v>0</v>
      </c>
      <c r="G33" s="9">
        <v>600</v>
      </c>
      <c r="H33" s="9">
        <v>600</v>
      </c>
      <c r="P33" s="17"/>
      <c r="Q33" s="17"/>
      <c r="R33" s="17"/>
      <c r="S33" s="17"/>
    </row>
    <row r="34" spans="2:19" x14ac:dyDescent="0.25">
      <c r="P34" s="17"/>
      <c r="Q34" s="17"/>
      <c r="R34" s="17"/>
      <c r="S34" s="17"/>
    </row>
    <row r="35" spans="2:19" x14ac:dyDescent="0.25">
      <c r="B35" s="1" t="s">
        <v>22</v>
      </c>
      <c r="D35" s="19">
        <f>SUMPRODUCT(D39:D64,E39:E64)+SUMPRODUCT(D39:D64,F39:F64)+SUMPRODUCT(D67:D92,E67:E92)+SUMPRODUCT(D67:D92,F67:F92)+SUMPRODUCT(E31:E33,F31:F33)</f>
        <v>3350.0000000000009</v>
      </c>
      <c r="P35" s="17"/>
      <c r="Q35" s="17"/>
      <c r="R35" s="17"/>
      <c r="S35" s="17"/>
    </row>
    <row r="36" spans="2:19" x14ac:dyDescent="0.25">
      <c r="P36" s="17"/>
      <c r="Q36" s="17"/>
      <c r="R36" s="17"/>
      <c r="S36" s="17"/>
    </row>
    <row r="37" spans="2:19" x14ac:dyDescent="0.25">
      <c r="B37" s="1" t="s">
        <v>11</v>
      </c>
      <c r="M37" s="1" t="s">
        <v>16</v>
      </c>
      <c r="N37" s="1"/>
      <c r="O37" s="1"/>
      <c r="P37" s="17"/>
      <c r="Q37" s="17"/>
      <c r="R37" s="17"/>
      <c r="S37" s="17"/>
    </row>
    <row r="38" spans="2:19" x14ac:dyDescent="0.25">
      <c r="B38" s="6" t="s">
        <v>12</v>
      </c>
      <c r="C38" s="6" t="s">
        <v>13</v>
      </c>
      <c r="D38" s="6" t="s">
        <v>14</v>
      </c>
      <c r="E38" s="6" t="s">
        <v>23</v>
      </c>
      <c r="F38" s="6" t="s">
        <v>24</v>
      </c>
      <c r="G38" s="6" t="s">
        <v>35</v>
      </c>
      <c r="H38" s="6"/>
      <c r="I38" s="6" t="s">
        <v>10</v>
      </c>
      <c r="M38" s="20" t="s">
        <v>6</v>
      </c>
      <c r="N38" s="21"/>
      <c r="O38" s="21"/>
      <c r="P38" s="21"/>
      <c r="Q38" s="21"/>
      <c r="R38" s="22"/>
    </row>
    <row r="39" spans="2:19" x14ac:dyDescent="0.25">
      <c r="B39" s="4">
        <v>1</v>
      </c>
      <c r="C39" s="4">
        <v>2</v>
      </c>
      <c r="D39" s="5">
        <f>D22</f>
        <v>5</v>
      </c>
      <c r="E39" s="12">
        <v>0</v>
      </c>
      <c r="F39" s="12">
        <v>0</v>
      </c>
      <c r="G39" s="13">
        <f>E39+F39</f>
        <v>0</v>
      </c>
      <c r="H39" s="4" t="s">
        <v>15</v>
      </c>
      <c r="I39" s="4">
        <v>300</v>
      </c>
      <c r="M39" s="8" t="s">
        <v>18</v>
      </c>
      <c r="N39" s="9" t="s">
        <v>25</v>
      </c>
      <c r="O39" s="9" t="s">
        <v>26</v>
      </c>
      <c r="P39" s="9"/>
      <c r="Q39" s="9" t="s">
        <v>29</v>
      </c>
      <c r="R39" s="9" t="s">
        <v>30</v>
      </c>
    </row>
    <row r="40" spans="2:19" x14ac:dyDescent="0.25">
      <c r="B40" s="4">
        <v>1</v>
      </c>
      <c r="C40" s="4">
        <v>3</v>
      </c>
      <c r="D40" s="5">
        <f>E22</f>
        <v>3</v>
      </c>
      <c r="E40" s="12">
        <v>0</v>
      </c>
      <c r="F40" s="12">
        <v>0</v>
      </c>
      <c r="G40" s="13">
        <f t="shared" ref="G40:G64" si="2">E40+F40</f>
        <v>0</v>
      </c>
      <c r="H40" s="4" t="s">
        <v>15</v>
      </c>
      <c r="I40" s="4">
        <v>300</v>
      </c>
      <c r="M40" s="10">
        <v>1</v>
      </c>
      <c r="N40" s="14">
        <f>SUM(E39:E44)-E45-E51+SUM(E67:E72)-E73-E79</f>
        <v>0</v>
      </c>
      <c r="O40" s="14">
        <f>SUM(F39:F44)-F45-F51+SUM(F67:F72)-F73-F79</f>
        <v>0</v>
      </c>
      <c r="P40" s="9" t="s">
        <v>15</v>
      </c>
      <c r="Q40" s="9">
        <f>G31*F31</f>
        <v>0</v>
      </c>
      <c r="R40" s="9">
        <f>H31*F31</f>
        <v>0</v>
      </c>
    </row>
    <row r="41" spans="2:19" x14ac:dyDescent="0.25">
      <c r="B41" s="4">
        <v>1</v>
      </c>
      <c r="C41" s="4">
        <v>4</v>
      </c>
      <c r="D41" s="5">
        <f>F22</f>
        <v>5</v>
      </c>
      <c r="E41" s="12">
        <v>0</v>
      </c>
      <c r="F41" s="12">
        <v>0</v>
      </c>
      <c r="G41" s="13">
        <f t="shared" si="2"/>
        <v>0</v>
      </c>
      <c r="H41" s="4" t="s">
        <v>15</v>
      </c>
      <c r="I41" s="4">
        <v>300</v>
      </c>
      <c r="M41" s="10">
        <v>2</v>
      </c>
      <c r="N41" s="14">
        <f>SUM(E45:E50)-E39-E52+SUM(E73:E78)-E67-E80</f>
        <v>480.00000000000006</v>
      </c>
      <c r="O41" s="14">
        <f>SUM(F45:F50)-F39-F52+SUM(F73:F78)-F67-F80</f>
        <v>340</v>
      </c>
      <c r="P41" s="9" t="s">
        <v>15</v>
      </c>
      <c r="Q41" s="9">
        <f t="shared" ref="Q41:Q42" si="3">G32*F32</f>
        <v>600</v>
      </c>
      <c r="R41" s="9">
        <f t="shared" ref="R41:R42" si="4">H32*F32</f>
        <v>600</v>
      </c>
    </row>
    <row r="42" spans="2:19" x14ac:dyDescent="0.25">
      <c r="B42" s="4">
        <v>1</v>
      </c>
      <c r="C42" s="4">
        <v>5</v>
      </c>
      <c r="D42" s="5">
        <f>G22</f>
        <v>5</v>
      </c>
      <c r="E42" s="12">
        <v>0</v>
      </c>
      <c r="F42" s="12">
        <v>0</v>
      </c>
      <c r="G42" s="13">
        <f t="shared" si="2"/>
        <v>0</v>
      </c>
      <c r="H42" s="4" t="s">
        <v>15</v>
      </c>
      <c r="I42" s="4">
        <v>300</v>
      </c>
      <c r="M42" s="10">
        <v>3</v>
      </c>
      <c r="N42" s="14">
        <f>SUM(E51:E56)-E40-E46+SUM(E79:E84)-E68-E74</f>
        <v>0</v>
      </c>
      <c r="O42" s="14">
        <f>SUM(F51:F56)-F40-F46+SUM(F79:F84)-F68-F74</f>
        <v>0</v>
      </c>
      <c r="P42" s="9" t="s">
        <v>15</v>
      </c>
      <c r="Q42" s="9">
        <f t="shared" si="3"/>
        <v>0</v>
      </c>
      <c r="R42" s="9">
        <f t="shared" si="4"/>
        <v>0</v>
      </c>
    </row>
    <row r="43" spans="2:19" x14ac:dyDescent="0.25">
      <c r="B43" s="4">
        <v>1</v>
      </c>
      <c r="C43" s="4">
        <v>6</v>
      </c>
      <c r="D43" s="5">
        <f>H22</f>
        <v>20</v>
      </c>
      <c r="E43" s="12">
        <v>0</v>
      </c>
      <c r="F43" s="12">
        <v>0</v>
      </c>
      <c r="G43" s="13">
        <f t="shared" si="2"/>
        <v>0</v>
      </c>
      <c r="H43" s="4" t="s">
        <v>15</v>
      </c>
      <c r="I43" s="4">
        <v>300</v>
      </c>
    </row>
    <row r="44" spans="2:19" x14ac:dyDescent="0.25">
      <c r="B44" s="4">
        <v>1</v>
      </c>
      <c r="C44" s="4">
        <v>7</v>
      </c>
      <c r="D44" s="5">
        <f>I22</f>
        <v>20</v>
      </c>
      <c r="E44" s="12">
        <v>0</v>
      </c>
      <c r="F44" s="12">
        <v>0</v>
      </c>
      <c r="G44" s="13">
        <f t="shared" si="2"/>
        <v>0</v>
      </c>
      <c r="H44" s="4" t="s">
        <v>15</v>
      </c>
      <c r="I44" s="4">
        <v>300</v>
      </c>
      <c r="M44" s="8" t="s">
        <v>17</v>
      </c>
      <c r="N44" s="9" t="s">
        <v>25</v>
      </c>
      <c r="O44" s="9" t="s">
        <v>26</v>
      </c>
      <c r="P44" s="9"/>
      <c r="Q44" s="9" t="s">
        <v>31</v>
      </c>
      <c r="R44" s="9" t="s">
        <v>32</v>
      </c>
    </row>
    <row r="45" spans="2:19" x14ac:dyDescent="0.25">
      <c r="B45" s="4">
        <v>2</v>
      </c>
      <c r="C45" s="4">
        <v>1</v>
      </c>
      <c r="D45" s="5">
        <f>C23</f>
        <v>9</v>
      </c>
      <c r="E45" s="12">
        <v>0</v>
      </c>
      <c r="F45" s="12">
        <v>0</v>
      </c>
      <c r="G45" s="13">
        <f t="shared" si="2"/>
        <v>0</v>
      </c>
      <c r="H45" s="4" t="s">
        <v>15</v>
      </c>
      <c r="I45" s="4">
        <v>300</v>
      </c>
      <c r="M45" s="11">
        <v>4</v>
      </c>
      <c r="N45" s="15">
        <f>E41+E47+E53+E60-SUM(E57:E59)+E69+E75+E81+E85-SUM(E85:E87)</f>
        <v>0</v>
      </c>
      <c r="O45" s="15">
        <f>F41+F47+F53+F60-SUM(F57:F59)+F69+F75+F81+F85-SUM(F85:F87)</f>
        <v>0</v>
      </c>
      <c r="P45" s="9" t="s">
        <v>20</v>
      </c>
      <c r="Q45" s="9">
        <v>0</v>
      </c>
      <c r="R45" s="9">
        <v>0</v>
      </c>
    </row>
    <row r="46" spans="2:19" x14ac:dyDescent="0.25">
      <c r="B46" s="4">
        <v>2</v>
      </c>
      <c r="C46" s="4">
        <v>3</v>
      </c>
      <c r="D46" s="5">
        <f>E23</f>
        <v>9</v>
      </c>
      <c r="E46" s="12">
        <v>0</v>
      </c>
      <c r="F46" s="12">
        <v>0</v>
      </c>
      <c r="G46" s="13">
        <f t="shared" si="2"/>
        <v>0</v>
      </c>
      <c r="H46" s="4" t="s">
        <v>15</v>
      </c>
      <c r="I46" s="4">
        <v>300</v>
      </c>
      <c r="M46" s="10">
        <v>5</v>
      </c>
      <c r="N46" s="15">
        <f>E42+E48+E54+E57-SUM(E60:E62)+E70+E76+E82+E85-SUM(E88:E90)</f>
        <v>0</v>
      </c>
      <c r="O46" s="15">
        <f>F42+F48+F54+F57-SUM(F60:F62)+F70+F76+F82+F85-SUM(F88:F90)</f>
        <v>-2.8421709430404007E-14</v>
      </c>
      <c r="P46" s="9" t="s">
        <v>20</v>
      </c>
      <c r="Q46" s="9">
        <v>0</v>
      </c>
      <c r="R46" s="9">
        <v>0</v>
      </c>
    </row>
    <row r="47" spans="2:19" x14ac:dyDescent="0.25">
      <c r="B47" s="4">
        <v>2</v>
      </c>
      <c r="C47" s="4">
        <v>4</v>
      </c>
      <c r="D47" s="5">
        <f>F23</f>
        <v>1</v>
      </c>
      <c r="E47" s="12">
        <v>300</v>
      </c>
      <c r="F47" s="12">
        <v>0</v>
      </c>
      <c r="G47" s="13">
        <f t="shared" si="2"/>
        <v>300</v>
      </c>
      <c r="H47" s="4" t="s">
        <v>15</v>
      </c>
      <c r="I47" s="4">
        <v>300</v>
      </c>
    </row>
    <row r="48" spans="2:19" x14ac:dyDescent="0.25">
      <c r="B48" s="4">
        <v>2</v>
      </c>
      <c r="C48" s="4">
        <v>5</v>
      </c>
      <c r="D48" s="5">
        <f>G23</f>
        <v>1</v>
      </c>
      <c r="E48" s="12">
        <v>0</v>
      </c>
      <c r="F48" s="12">
        <v>220.00000000000009</v>
      </c>
      <c r="G48" s="13">
        <f t="shared" si="2"/>
        <v>220.00000000000009</v>
      </c>
      <c r="H48" s="4" t="s">
        <v>15</v>
      </c>
      <c r="I48" s="4">
        <v>300</v>
      </c>
      <c r="M48" s="8" t="s">
        <v>19</v>
      </c>
      <c r="N48" s="9" t="s">
        <v>27</v>
      </c>
      <c r="O48" s="9" t="s">
        <v>28</v>
      </c>
      <c r="P48" s="9"/>
      <c r="Q48" s="9" t="s">
        <v>33</v>
      </c>
      <c r="R48" s="9" t="s">
        <v>34</v>
      </c>
    </row>
    <row r="49" spans="2:18" x14ac:dyDescent="0.25">
      <c r="B49" s="4">
        <v>2</v>
      </c>
      <c r="C49" s="4">
        <v>6</v>
      </c>
      <c r="D49" s="5">
        <f>H23</f>
        <v>8</v>
      </c>
      <c r="E49" s="12">
        <v>0</v>
      </c>
      <c r="F49" s="12">
        <v>0</v>
      </c>
      <c r="G49" s="13">
        <f t="shared" si="2"/>
        <v>0</v>
      </c>
      <c r="H49" s="4" t="s">
        <v>15</v>
      </c>
      <c r="I49" s="4">
        <v>300</v>
      </c>
      <c r="M49" s="10">
        <v>6</v>
      </c>
      <c r="N49" s="14">
        <f>E43+E49+E55+E61+E64+E58-E63+E71+E77+E83+E86+E89+E92-E91</f>
        <v>400.00000000000006</v>
      </c>
      <c r="O49" s="14">
        <f>F43+F49+F55+F61+F64+F58-F63+F71+F77+F83+F86+F89+F92-F91</f>
        <v>200</v>
      </c>
      <c r="P49" s="9" t="s">
        <v>21</v>
      </c>
      <c r="Q49" s="9">
        <v>400</v>
      </c>
      <c r="R49" s="9">
        <v>200</v>
      </c>
    </row>
    <row r="50" spans="2:18" x14ac:dyDescent="0.25">
      <c r="B50" s="4">
        <v>2</v>
      </c>
      <c r="C50" s="4">
        <v>7</v>
      </c>
      <c r="D50" s="5">
        <f>I23</f>
        <v>15</v>
      </c>
      <c r="E50" s="12">
        <v>0</v>
      </c>
      <c r="F50" s="12">
        <v>0</v>
      </c>
      <c r="G50" s="13">
        <f t="shared" si="2"/>
        <v>0</v>
      </c>
      <c r="H50" s="4" t="s">
        <v>15</v>
      </c>
      <c r="I50" s="4">
        <v>300</v>
      </c>
      <c r="M50" s="10">
        <v>7</v>
      </c>
      <c r="N50" s="14">
        <f>E44+E50+E56+E59+E62+E63-E64+E72+E78+E84+E87+E90+E91-E92</f>
        <v>180</v>
      </c>
      <c r="O50" s="14">
        <f>F44+F50+F56+F59+F62+F63-F64+F72+F78+F84+F87+F90+F91-F92</f>
        <v>140.00000000000006</v>
      </c>
      <c r="P50" s="9" t="s">
        <v>21</v>
      </c>
      <c r="Q50" s="9">
        <v>180</v>
      </c>
      <c r="R50" s="9">
        <v>140</v>
      </c>
    </row>
    <row r="51" spans="2:18" x14ac:dyDescent="0.25">
      <c r="B51" s="4">
        <v>3</v>
      </c>
      <c r="C51" s="4">
        <v>1</v>
      </c>
      <c r="D51" s="5">
        <f>C24</f>
        <v>0.4</v>
      </c>
      <c r="E51" s="12">
        <v>0</v>
      </c>
      <c r="F51" s="12">
        <v>0</v>
      </c>
      <c r="G51" s="13">
        <f t="shared" si="2"/>
        <v>0</v>
      </c>
      <c r="H51" s="4" t="s">
        <v>15</v>
      </c>
      <c r="I51" s="4">
        <v>300</v>
      </c>
      <c r="K51" s="3"/>
    </row>
    <row r="52" spans="2:18" x14ac:dyDescent="0.25">
      <c r="B52" s="4">
        <v>3</v>
      </c>
      <c r="C52" s="4">
        <v>2</v>
      </c>
      <c r="D52" s="5">
        <f>D24</f>
        <v>8</v>
      </c>
      <c r="E52" s="12">
        <v>0</v>
      </c>
      <c r="F52" s="12">
        <v>0</v>
      </c>
      <c r="G52" s="13">
        <f t="shared" si="2"/>
        <v>0</v>
      </c>
      <c r="H52" s="4" t="s">
        <v>15</v>
      </c>
      <c r="I52" s="4">
        <v>300</v>
      </c>
    </row>
    <row r="53" spans="2:18" x14ac:dyDescent="0.25">
      <c r="B53" s="4">
        <v>3</v>
      </c>
      <c r="C53" s="4">
        <v>4</v>
      </c>
      <c r="D53" s="5">
        <f>F24</f>
        <v>1</v>
      </c>
      <c r="E53" s="12">
        <v>0</v>
      </c>
      <c r="F53" s="12">
        <v>0</v>
      </c>
      <c r="G53" s="13">
        <f t="shared" si="2"/>
        <v>0</v>
      </c>
      <c r="H53" s="4" t="s">
        <v>15</v>
      </c>
      <c r="I53" s="4">
        <v>300</v>
      </c>
    </row>
    <row r="54" spans="2:18" x14ac:dyDescent="0.25">
      <c r="B54" s="4">
        <v>3</v>
      </c>
      <c r="C54" s="4">
        <v>5</v>
      </c>
      <c r="D54" s="5">
        <f>G24</f>
        <v>0.5</v>
      </c>
      <c r="E54" s="12">
        <v>0</v>
      </c>
      <c r="F54" s="12">
        <v>0</v>
      </c>
      <c r="G54" s="13">
        <f t="shared" si="2"/>
        <v>0</v>
      </c>
      <c r="H54" s="4" t="s">
        <v>15</v>
      </c>
      <c r="I54" s="4">
        <v>300</v>
      </c>
    </row>
    <row r="55" spans="2:18" x14ac:dyDescent="0.25">
      <c r="B55" s="4">
        <v>3</v>
      </c>
      <c r="C55" s="4">
        <v>6</v>
      </c>
      <c r="D55" s="5">
        <f>H24</f>
        <v>10</v>
      </c>
      <c r="E55" s="12">
        <v>0</v>
      </c>
      <c r="F55" s="12">
        <v>0</v>
      </c>
      <c r="G55" s="13">
        <f t="shared" si="2"/>
        <v>0</v>
      </c>
      <c r="H55" s="4" t="s">
        <v>15</v>
      </c>
      <c r="I55" s="4">
        <v>300</v>
      </c>
    </row>
    <row r="56" spans="2:18" x14ac:dyDescent="0.25">
      <c r="B56" s="4">
        <v>3</v>
      </c>
      <c r="C56" s="4">
        <v>7</v>
      </c>
      <c r="D56" s="5">
        <f>I24</f>
        <v>12</v>
      </c>
      <c r="E56" s="12">
        <v>0</v>
      </c>
      <c r="F56" s="12">
        <v>0</v>
      </c>
      <c r="G56" s="13">
        <f t="shared" si="2"/>
        <v>0</v>
      </c>
      <c r="H56" s="4" t="s">
        <v>15</v>
      </c>
      <c r="I56" s="4">
        <v>300</v>
      </c>
    </row>
    <row r="57" spans="2:18" x14ac:dyDescent="0.25">
      <c r="B57" s="4">
        <v>4</v>
      </c>
      <c r="C57" s="4">
        <v>5</v>
      </c>
      <c r="D57" s="5">
        <f>G25</f>
        <v>1.2</v>
      </c>
      <c r="E57" s="12">
        <v>0</v>
      </c>
      <c r="F57" s="12">
        <v>0</v>
      </c>
      <c r="G57" s="13">
        <f t="shared" si="2"/>
        <v>0</v>
      </c>
      <c r="H57" s="4" t="s">
        <v>15</v>
      </c>
      <c r="I57" s="4">
        <v>300</v>
      </c>
    </row>
    <row r="58" spans="2:18" x14ac:dyDescent="0.25">
      <c r="B58" s="4">
        <v>4</v>
      </c>
      <c r="C58" s="4">
        <v>6</v>
      </c>
      <c r="D58" s="5">
        <f>H25</f>
        <v>2</v>
      </c>
      <c r="E58" s="12">
        <v>300</v>
      </c>
      <c r="F58" s="12">
        <v>0</v>
      </c>
      <c r="G58" s="13">
        <f t="shared" si="2"/>
        <v>300</v>
      </c>
      <c r="H58" s="4" t="s">
        <v>15</v>
      </c>
      <c r="I58" s="4">
        <v>300</v>
      </c>
    </row>
    <row r="59" spans="2:18" x14ac:dyDescent="0.25">
      <c r="B59" s="4">
        <v>4</v>
      </c>
      <c r="C59" s="4">
        <v>7</v>
      </c>
      <c r="D59" s="5">
        <f>I25</f>
        <v>12</v>
      </c>
      <c r="E59" s="12">
        <v>0</v>
      </c>
      <c r="F59" s="12">
        <v>0</v>
      </c>
      <c r="G59" s="13">
        <f t="shared" si="2"/>
        <v>0</v>
      </c>
      <c r="H59" s="4" t="s">
        <v>15</v>
      </c>
      <c r="I59" s="4">
        <v>300</v>
      </c>
    </row>
    <row r="60" spans="2:18" x14ac:dyDescent="0.25">
      <c r="B60" s="4">
        <v>5</v>
      </c>
      <c r="C60" s="4">
        <v>4</v>
      </c>
      <c r="D60" s="5">
        <f>F26</f>
        <v>0.8</v>
      </c>
      <c r="E60" s="12">
        <v>0</v>
      </c>
      <c r="F60" s="12">
        <v>0</v>
      </c>
      <c r="G60" s="13">
        <f t="shared" si="2"/>
        <v>0</v>
      </c>
      <c r="H60" s="4" t="s">
        <v>15</v>
      </c>
      <c r="I60" s="4">
        <v>300</v>
      </c>
    </row>
    <row r="61" spans="2:18" x14ac:dyDescent="0.25">
      <c r="B61" s="4">
        <v>5</v>
      </c>
      <c r="C61" s="4">
        <v>6</v>
      </c>
      <c r="D61" s="5">
        <f>H26</f>
        <v>2</v>
      </c>
      <c r="E61" s="12">
        <v>79.999999999999886</v>
      </c>
      <c r="F61" s="12">
        <v>220.00000000000011</v>
      </c>
      <c r="G61" s="13">
        <f t="shared" si="2"/>
        <v>300</v>
      </c>
      <c r="H61" s="4" t="s">
        <v>15</v>
      </c>
      <c r="I61" s="4">
        <v>300</v>
      </c>
    </row>
    <row r="62" spans="2:18" x14ac:dyDescent="0.25">
      <c r="B62" s="4">
        <v>5</v>
      </c>
      <c r="C62" s="4">
        <v>7</v>
      </c>
      <c r="D62" s="5">
        <f>I26</f>
        <v>12</v>
      </c>
      <c r="E62" s="12">
        <v>0</v>
      </c>
      <c r="F62" s="12">
        <v>0</v>
      </c>
      <c r="G62" s="13">
        <f t="shared" si="2"/>
        <v>0</v>
      </c>
      <c r="H62" s="4" t="s">
        <v>15</v>
      </c>
      <c r="I62" s="4">
        <v>300</v>
      </c>
    </row>
    <row r="63" spans="2:18" x14ac:dyDescent="0.25">
      <c r="B63" s="4">
        <v>6</v>
      </c>
      <c r="C63" s="4">
        <v>7</v>
      </c>
      <c r="D63" s="5">
        <f>I27</f>
        <v>1</v>
      </c>
      <c r="E63" s="12">
        <v>159.99999999999989</v>
      </c>
      <c r="F63" s="12">
        <v>40.000000000000057</v>
      </c>
      <c r="G63" s="13">
        <f t="shared" si="2"/>
        <v>199.99999999999994</v>
      </c>
      <c r="H63" s="4" t="s">
        <v>15</v>
      </c>
      <c r="I63" s="4">
        <v>300</v>
      </c>
    </row>
    <row r="64" spans="2:18" x14ac:dyDescent="0.25">
      <c r="B64" s="4">
        <v>7</v>
      </c>
      <c r="C64" s="4">
        <v>6</v>
      </c>
      <c r="D64" s="5">
        <f>H28</f>
        <v>7</v>
      </c>
      <c r="E64" s="12">
        <v>0</v>
      </c>
      <c r="F64" s="12">
        <v>0</v>
      </c>
      <c r="G64" s="13">
        <f t="shared" si="2"/>
        <v>0</v>
      </c>
      <c r="H64" s="4" t="s">
        <v>15</v>
      </c>
      <c r="I64" s="4">
        <v>300</v>
      </c>
    </row>
    <row r="66" spans="2:18" x14ac:dyDescent="0.25">
      <c r="B66" s="6" t="s">
        <v>12</v>
      </c>
      <c r="C66" s="6" t="s">
        <v>13</v>
      </c>
      <c r="D66" s="6" t="s">
        <v>14</v>
      </c>
      <c r="E66" s="6" t="s">
        <v>23</v>
      </c>
      <c r="F66" s="6" t="s">
        <v>24</v>
      </c>
      <c r="G66" s="6" t="s">
        <v>35</v>
      </c>
      <c r="H66" s="6"/>
      <c r="I66" s="6" t="s">
        <v>10</v>
      </c>
    </row>
    <row r="67" spans="2:18" x14ac:dyDescent="0.25">
      <c r="B67" s="4">
        <v>1</v>
      </c>
      <c r="C67" s="4">
        <v>2</v>
      </c>
      <c r="D67" s="5">
        <f>D39/2</f>
        <v>2.5</v>
      </c>
      <c r="E67" s="12">
        <v>0</v>
      </c>
      <c r="F67" s="12">
        <v>0</v>
      </c>
      <c r="G67" s="13">
        <f>E67+F67</f>
        <v>0</v>
      </c>
      <c r="H67" s="4" t="s">
        <v>15</v>
      </c>
      <c r="I67" s="4">
        <v>100</v>
      </c>
      <c r="K67" s="3"/>
      <c r="L67" s="3"/>
      <c r="R67" s="3"/>
    </row>
    <row r="68" spans="2:18" x14ac:dyDescent="0.25">
      <c r="B68" s="4">
        <v>1</v>
      </c>
      <c r="C68" s="4">
        <v>3</v>
      </c>
      <c r="D68" s="5">
        <f t="shared" ref="D68:D92" si="5">D40/2</f>
        <v>1.5</v>
      </c>
      <c r="E68" s="12">
        <v>0</v>
      </c>
      <c r="F68" s="12">
        <v>0</v>
      </c>
      <c r="G68" s="13">
        <f t="shared" ref="G68:G92" si="6">E68+F68</f>
        <v>0</v>
      </c>
      <c r="H68" s="4" t="s">
        <v>15</v>
      </c>
      <c r="I68" s="4">
        <v>100</v>
      </c>
      <c r="L68" s="3"/>
    </row>
    <row r="69" spans="2:18" x14ac:dyDescent="0.25">
      <c r="B69" s="4">
        <v>1</v>
      </c>
      <c r="C69" s="4">
        <v>4</v>
      </c>
      <c r="D69" s="5">
        <f t="shared" si="5"/>
        <v>2.5</v>
      </c>
      <c r="E69" s="12">
        <v>0</v>
      </c>
      <c r="F69" s="12">
        <v>0</v>
      </c>
      <c r="G69" s="13">
        <f t="shared" si="6"/>
        <v>0</v>
      </c>
      <c r="H69" s="4" t="s">
        <v>15</v>
      </c>
      <c r="I69" s="4">
        <v>100</v>
      </c>
      <c r="L69" s="3"/>
    </row>
    <row r="70" spans="2:18" x14ac:dyDescent="0.25">
      <c r="B70" s="4">
        <v>1</v>
      </c>
      <c r="C70" s="4">
        <v>5</v>
      </c>
      <c r="D70" s="5">
        <f t="shared" si="5"/>
        <v>2.5</v>
      </c>
      <c r="E70" s="12">
        <v>0</v>
      </c>
      <c r="F70" s="12">
        <v>0</v>
      </c>
      <c r="G70" s="13">
        <f t="shared" si="6"/>
        <v>0</v>
      </c>
      <c r="H70" s="4" t="s">
        <v>15</v>
      </c>
      <c r="I70" s="4">
        <v>100</v>
      </c>
      <c r="L70" s="3"/>
    </row>
    <row r="71" spans="2:18" x14ac:dyDescent="0.25">
      <c r="B71" s="4">
        <v>1</v>
      </c>
      <c r="C71" s="4">
        <v>6</v>
      </c>
      <c r="D71" s="5">
        <f t="shared" si="5"/>
        <v>10</v>
      </c>
      <c r="E71" s="12">
        <v>0</v>
      </c>
      <c r="F71" s="12">
        <v>0</v>
      </c>
      <c r="G71" s="13">
        <f t="shared" si="6"/>
        <v>0</v>
      </c>
      <c r="H71" s="4" t="s">
        <v>15</v>
      </c>
      <c r="I71" s="4">
        <v>100</v>
      </c>
      <c r="L71" s="3"/>
    </row>
    <row r="72" spans="2:18" x14ac:dyDescent="0.25">
      <c r="B72" s="4">
        <v>1</v>
      </c>
      <c r="C72" s="4">
        <v>7</v>
      </c>
      <c r="D72" s="5">
        <f t="shared" si="5"/>
        <v>10</v>
      </c>
      <c r="E72" s="12">
        <v>0</v>
      </c>
      <c r="F72" s="12">
        <v>0</v>
      </c>
      <c r="G72" s="13">
        <f t="shared" si="6"/>
        <v>0</v>
      </c>
      <c r="H72" s="4" t="s">
        <v>15</v>
      </c>
      <c r="I72" s="4">
        <v>100</v>
      </c>
      <c r="L72" s="3"/>
    </row>
    <row r="73" spans="2:18" x14ac:dyDescent="0.25">
      <c r="B73" s="4">
        <v>2</v>
      </c>
      <c r="C73" s="4">
        <v>1</v>
      </c>
      <c r="D73" s="5">
        <f t="shared" si="5"/>
        <v>4.5</v>
      </c>
      <c r="E73" s="12">
        <v>0</v>
      </c>
      <c r="F73" s="12">
        <v>0</v>
      </c>
      <c r="G73" s="13">
        <f t="shared" si="6"/>
        <v>0</v>
      </c>
      <c r="H73" s="4" t="s">
        <v>15</v>
      </c>
      <c r="I73" s="4">
        <v>100</v>
      </c>
      <c r="L73" s="3"/>
    </row>
    <row r="74" spans="2:18" x14ac:dyDescent="0.25">
      <c r="B74" s="4">
        <v>2</v>
      </c>
      <c r="C74" s="4">
        <v>3</v>
      </c>
      <c r="D74" s="5">
        <f t="shared" si="5"/>
        <v>4.5</v>
      </c>
      <c r="E74" s="12">
        <v>0</v>
      </c>
      <c r="F74" s="12">
        <v>0</v>
      </c>
      <c r="G74" s="13">
        <f t="shared" si="6"/>
        <v>0</v>
      </c>
      <c r="H74" s="4" t="s">
        <v>15</v>
      </c>
      <c r="I74" s="4">
        <v>100</v>
      </c>
      <c r="K74" s="3"/>
      <c r="L74" s="3"/>
      <c r="M74" s="3"/>
      <c r="N74" s="3"/>
      <c r="O74" s="3"/>
      <c r="P74" s="3"/>
      <c r="Q74" s="3"/>
    </row>
    <row r="75" spans="2:18" x14ac:dyDescent="0.25">
      <c r="B75" s="4">
        <v>2</v>
      </c>
      <c r="C75" s="4">
        <v>4</v>
      </c>
      <c r="D75" s="5">
        <f t="shared" si="5"/>
        <v>0.5</v>
      </c>
      <c r="E75" s="12">
        <v>0</v>
      </c>
      <c r="F75" s="12">
        <v>100</v>
      </c>
      <c r="G75" s="13">
        <f t="shared" si="6"/>
        <v>100</v>
      </c>
      <c r="H75" s="4" t="s">
        <v>15</v>
      </c>
      <c r="I75" s="4">
        <v>100</v>
      </c>
      <c r="K75" s="3"/>
      <c r="L75" s="3"/>
      <c r="M75" s="3"/>
      <c r="N75" s="3"/>
      <c r="O75" s="3"/>
      <c r="P75" s="3"/>
      <c r="Q75" s="3"/>
    </row>
    <row r="76" spans="2:18" x14ac:dyDescent="0.25">
      <c r="B76" s="4">
        <v>2</v>
      </c>
      <c r="C76" s="4">
        <v>5</v>
      </c>
      <c r="D76" s="5">
        <f t="shared" si="5"/>
        <v>0.5</v>
      </c>
      <c r="E76" s="12">
        <v>100</v>
      </c>
      <c r="F76" s="12">
        <v>0</v>
      </c>
      <c r="G76" s="13">
        <f t="shared" si="6"/>
        <v>100</v>
      </c>
      <c r="H76" s="4" t="s">
        <v>15</v>
      </c>
      <c r="I76" s="4">
        <v>100</v>
      </c>
      <c r="K76" s="3"/>
      <c r="L76" s="3"/>
      <c r="M76" s="3"/>
      <c r="N76" s="3"/>
      <c r="O76" s="3"/>
      <c r="P76" s="3"/>
      <c r="Q76" s="3"/>
    </row>
    <row r="77" spans="2:18" x14ac:dyDescent="0.25">
      <c r="B77" s="4">
        <v>2</v>
      </c>
      <c r="C77" s="4">
        <v>6</v>
      </c>
      <c r="D77" s="5">
        <f t="shared" si="5"/>
        <v>4</v>
      </c>
      <c r="E77" s="12">
        <v>80.000000000000057</v>
      </c>
      <c r="F77" s="12">
        <v>19.999999999999943</v>
      </c>
      <c r="G77" s="13">
        <f t="shared" si="6"/>
        <v>100</v>
      </c>
      <c r="H77" s="4" t="s">
        <v>15</v>
      </c>
      <c r="I77" s="4">
        <v>100</v>
      </c>
      <c r="L77" s="3"/>
      <c r="N77" s="3"/>
      <c r="O77" s="3"/>
      <c r="P77" s="3"/>
      <c r="Q77" s="3"/>
    </row>
    <row r="78" spans="2:18" x14ac:dyDescent="0.25">
      <c r="B78" s="4">
        <v>2</v>
      </c>
      <c r="C78" s="4">
        <v>7</v>
      </c>
      <c r="D78" s="5">
        <f t="shared" si="5"/>
        <v>7.5</v>
      </c>
      <c r="E78" s="12">
        <v>0</v>
      </c>
      <c r="F78" s="12">
        <v>0</v>
      </c>
      <c r="G78" s="13">
        <f t="shared" si="6"/>
        <v>0</v>
      </c>
      <c r="H78" s="4" t="s">
        <v>15</v>
      </c>
      <c r="I78" s="4">
        <v>100</v>
      </c>
      <c r="K78" s="3"/>
      <c r="L78" s="3"/>
      <c r="M78" s="3"/>
      <c r="N78" s="3"/>
      <c r="O78" s="3"/>
      <c r="P78" s="3"/>
      <c r="Q78" s="3"/>
    </row>
    <row r="79" spans="2:18" x14ac:dyDescent="0.25">
      <c r="B79" s="4">
        <v>3</v>
      </c>
      <c r="C79" s="4">
        <v>1</v>
      </c>
      <c r="D79" s="5">
        <f t="shared" si="5"/>
        <v>0.2</v>
      </c>
      <c r="E79" s="12">
        <v>0</v>
      </c>
      <c r="F79" s="12">
        <v>0</v>
      </c>
      <c r="G79" s="13">
        <f t="shared" si="6"/>
        <v>0</v>
      </c>
      <c r="H79" s="4" t="s">
        <v>15</v>
      </c>
      <c r="I79" s="4">
        <v>100</v>
      </c>
      <c r="K79" s="3"/>
      <c r="L79" s="3"/>
      <c r="M79" s="3"/>
      <c r="N79" s="3"/>
      <c r="O79" s="3"/>
      <c r="P79" s="3"/>
      <c r="Q79" s="3"/>
    </row>
    <row r="80" spans="2:18" x14ac:dyDescent="0.25">
      <c r="B80" s="4">
        <v>3</v>
      </c>
      <c r="C80" s="4">
        <v>2</v>
      </c>
      <c r="D80" s="5">
        <f t="shared" si="5"/>
        <v>4</v>
      </c>
      <c r="E80" s="12">
        <v>0</v>
      </c>
      <c r="F80" s="12">
        <v>0</v>
      </c>
      <c r="G80" s="13">
        <f t="shared" si="6"/>
        <v>0</v>
      </c>
      <c r="H80" s="4" t="s">
        <v>15</v>
      </c>
      <c r="I80" s="4">
        <v>100</v>
      </c>
      <c r="K80" s="3"/>
      <c r="L80" s="3"/>
      <c r="M80" s="3"/>
      <c r="N80" s="3"/>
      <c r="O80" s="3"/>
      <c r="P80" s="3"/>
      <c r="Q80" s="3"/>
    </row>
    <row r="81" spans="2:17" x14ac:dyDescent="0.25">
      <c r="B81" s="4">
        <v>3</v>
      </c>
      <c r="C81" s="4">
        <v>4</v>
      </c>
      <c r="D81" s="5">
        <f t="shared" si="5"/>
        <v>0.5</v>
      </c>
      <c r="E81" s="12">
        <v>0</v>
      </c>
      <c r="F81" s="12">
        <v>0</v>
      </c>
      <c r="G81" s="13">
        <f t="shared" si="6"/>
        <v>0</v>
      </c>
      <c r="H81" s="4" t="s">
        <v>15</v>
      </c>
      <c r="I81" s="4">
        <v>100</v>
      </c>
      <c r="K81" s="3"/>
      <c r="L81" s="3"/>
      <c r="M81" s="3"/>
      <c r="N81" s="3"/>
      <c r="O81" s="3"/>
      <c r="P81" s="3"/>
      <c r="Q81" s="3"/>
    </row>
    <row r="82" spans="2:17" x14ac:dyDescent="0.25">
      <c r="B82" s="4">
        <v>3</v>
      </c>
      <c r="C82" s="4">
        <v>5</v>
      </c>
      <c r="D82" s="5">
        <f t="shared" si="5"/>
        <v>0.25</v>
      </c>
      <c r="E82" s="12">
        <v>0</v>
      </c>
      <c r="F82" s="12">
        <v>0</v>
      </c>
      <c r="G82" s="13">
        <f t="shared" si="6"/>
        <v>0</v>
      </c>
      <c r="H82" s="4" t="s">
        <v>15</v>
      </c>
      <c r="I82" s="4">
        <v>100</v>
      </c>
      <c r="K82" s="3"/>
      <c r="L82" s="3"/>
      <c r="M82" s="3"/>
      <c r="N82" s="3"/>
      <c r="O82" s="3"/>
      <c r="P82" s="3"/>
      <c r="Q82" s="3"/>
    </row>
    <row r="83" spans="2:17" x14ac:dyDescent="0.25">
      <c r="B83" s="4">
        <v>3</v>
      </c>
      <c r="C83" s="4">
        <v>6</v>
      </c>
      <c r="D83" s="5">
        <f t="shared" si="5"/>
        <v>5</v>
      </c>
      <c r="E83" s="12">
        <v>0</v>
      </c>
      <c r="F83" s="12">
        <v>0</v>
      </c>
      <c r="G83" s="13">
        <f t="shared" si="6"/>
        <v>0</v>
      </c>
      <c r="H83" s="4" t="s">
        <v>15</v>
      </c>
      <c r="I83" s="4">
        <v>100</v>
      </c>
    </row>
    <row r="84" spans="2:17" x14ac:dyDescent="0.25">
      <c r="B84" s="4">
        <v>3</v>
      </c>
      <c r="C84" s="4">
        <v>7</v>
      </c>
      <c r="D84" s="5">
        <f t="shared" si="5"/>
        <v>6</v>
      </c>
      <c r="E84" s="12">
        <v>0</v>
      </c>
      <c r="F84" s="12">
        <v>0</v>
      </c>
      <c r="G84" s="13">
        <f t="shared" si="6"/>
        <v>0</v>
      </c>
      <c r="H84" s="4" t="s">
        <v>15</v>
      </c>
      <c r="I84" s="4">
        <v>100</v>
      </c>
    </row>
    <row r="85" spans="2:17" x14ac:dyDescent="0.25">
      <c r="B85" s="4">
        <v>4</v>
      </c>
      <c r="C85" s="4">
        <v>5</v>
      </c>
      <c r="D85" s="5">
        <f t="shared" si="5"/>
        <v>0.6</v>
      </c>
      <c r="E85" s="12">
        <v>100</v>
      </c>
      <c r="F85" s="12">
        <v>0</v>
      </c>
      <c r="G85" s="13">
        <f t="shared" si="6"/>
        <v>100</v>
      </c>
      <c r="H85" s="4" t="s">
        <v>15</v>
      </c>
      <c r="I85" s="4">
        <v>100</v>
      </c>
    </row>
    <row r="86" spans="2:17" x14ac:dyDescent="0.25">
      <c r="B86" s="4">
        <v>4</v>
      </c>
      <c r="C86" s="4">
        <v>6</v>
      </c>
      <c r="D86" s="5">
        <f t="shared" si="5"/>
        <v>1</v>
      </c>
      <c r="E86" s="12">
        <v>0</v>
      </c>
      <c r="F86" s="12">
        <v>100</v>
      </c>
      <c r="G86" s="13">
        <f t="shared" si="6"/>
        <v>100</v>
      </c>
      <c r="H86" s="4" t="s">
        <v>15</v>
      </c>
      <c r="I86" s="4">
        <v>100</v>
      </c>
    </row>
    <row r="87" spans="2:17" x14ac:dyDescent="0.25">
      <c r="B87" s="4">
        <v>4</v>
      </c>
      <c r="C87" s="4">
        <v>7</v>
      </c>
      <c r="D87" s="5">
        <f t="shared" si="5"/>
        <v>6</v>
      </c>
      <c r="E87" s="12">
        <v>0</v>
      </c>
      <c r="F87" s="12">
        <v>0</v>
      </c>
      <c r="G87" s="13">
        <f t="shared" si="6"/>
        <v>0</v>
      </c>
      <c r="H87" s="4" t="s">
        <v>15</v>
      </c>
      <c r="I87" s="4">
        <v>100</v>
      </c>
    </row>
    <row r="88" spans="2:17" x14ac:dyDescent="0.25">
      <c r="B88" s="4">
        <v>5</v>
      </c>
      <c r="C88" s="4">
        <v>4</v>
      </c>
      <c r="D88" s="5">
        <f t="shared" si="5"/>
        <v>0.4</v>
      </c>
      <c r="E88" s="12">
        <v>0</v>
      </c>
      <c r="F88" s="12">
        <v>0</v>
      </c>
      <c r="G88" s="13">
        <f t="shared" si="6"/>
        <v>0</v>
      </c>
      <c r="H88" s="4" t="s">
        <v>15</v>
      </c>
      <c r="I88" s="4">
        <v>100</v>
      </c>
    </row>
    <row r="89" spans="2:17" x14ac:dyDescent="0.25">
      <c r="B89" s="4">
        <v>5</v>
      </c>
      <c r="C89" s="4">
        <v>6</v>
      </c>
      <c r="D89" s="5">
        <f t="shared" si="5"/>
        <v>1</v>
      </c>
      <c r="E89" s="12">
        <v>100</v>
      </c>
      <c r="F89" s="12">
        <v>0</v>
      </c>
      <c r="G89" s="13">
        <f t="shared" si="6"/>
        <v>100</v>
      </c>
      <c r="H89" s="4" t="s">
        <v>15</v>
      </c>
      <c r="I89" s="4">
        <v>100</v>
      </c>
    </row>
    <row r="90" spans="2:17" x14ac:dyDescent="0.25">
      <c r="B90" s="4">
        <v>5</v>
      </c>
      <c r="C90" s="4">
        <v>7</v>
      </c>
      <c r="D90" s="5">
        <f t="shared" si="5"/>
        <v>6</v>
      </c>
      <c r="E90" s="12">
        <v>20.000000000000114</v>
      </c>
      <c r="F90" s="12">
        <v>0</v>
      </c>
      <c r="G90" s="13">
        <f t="shared" si="6"/>
        <v>20.000000000000114</v>
      </c>
      <c r="H90" s="4" t="s">
        <v>15</v>
      </c>
      <c r="I90" s="4">
        <v>100</v>
      </c>
    </row>
    <row r="91" spans="2:17" x14ac:dyDescent="0.25">
      <c r="B91" s="4">
        <v>6</v>
      </c>
      <c r="C91" s="4">
        <v>7</v>
      </c>
      <c r="D91" s="5">
        <f t="shared" si="5"/>
        <v>0.5</v>
      </c>
      <c r="E91" s="12">
        <v>0</v>
      </c>
      <c r="F91" s="12">
        <v>100</v>
      </c>
      <c r="G91" s="13">
        <f t="shared" si="6"/>
        <v>100</v>
      </c>
      <c r="H91" s="4" t="s">
        <v>15</v>
      </c>
      <c r="I91" s="4">
        <v>100</v>
      </c>
    </row>
    <row r="92" spans="2:17" x14ac:dyDescent="0.25">
      <c r="B92" s="4">
        <v>7</v>
      </c>
      <c r="C92" s="4">
        <v>6</v>
      </c>
      <c r="D92" s="5">
        <f t="shared" si="5"/>
        <v>3.5</v>
      </c>
      <c r="E92" s="12">
        <v>0</v>
      </c>
      <c r="F92" s="12">
        <v>0</v>
      </c>
      <c r="G92" s="13">
        <f t="shared" si="6"/>
        <v>0</v>
      </c>
      <c r="H92" s="4" t="s">
        <v>15</v>
      </c>
      <c r="I92" s="4">
        <v>100</v>
      </c>
    </row>
  </sheetData>
  <mergeCells count="1">
    <mergeCell ref="M38:R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Multi-product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2014-09-27T23:07:05Z</dcterms:modified>
</cp:coreProperties>
</file>