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 activeTab="1"/>
  </bookViews>
  <sheets>
    <sheet name="Project Portofolio" sheetId="2" r:id="rId1"/>
    <sheet name="Transportation Problem" sheetId="1" r:id="rId2"/>
    <sheet name="Sheet3" sheetId="3" r:id="rId3"/>
  </sheets>
  <definedNames>
    <definedName name="solver_adj" localSheetId="0" hidden="1">'Project Portofolio'!$G$7:$G$12</definedName>
    <definedName name="solver_adj" localSheetId="1" hidden="1">'Transportation Problem'!$K$8:$M$10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'Project Portofolio'!$G$7:$G$12</definedName>
    <definedName name="solver_lhs1" localSheetId="1" hidden="1">'Transportation Problem'!$K$12:$M$12</definedName>
    <definedName name="solver_lhs2" localSheetId="0" hidden="1">'Project Portofolio'!$K$16</definedName>
    <definedName name="solver_lhs2" localSheetId="1" hidden="1">'Transportation Problem'!$O$8:$O$10</definedName>
    <definedName name="solver_lhs3" localSheetId="0" hidden="1">'Project Portofolio'!$K$17</definedName>
    <definedName name="solver_lhs4" localSheetId="0" hidden="1">'Project Portofolio'!$K$18</definedName>
    <definedName name="solver_lhs5" localSheetId="0" hidden="1">'Project Portofolio'!$K$19</definedName>
    <definedName name="solver_lhs6" localSheetId="0" hidden="1">'Project Portofolio'!$K$20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6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'Project Portofolio'!$H$13</definedName>
    <definedName name="solver_opt" localSheetId="1" hidden="1">'Transportation Problem'!$K$13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5</definedName>
    <definedName name="solver_rel1" localSheetId="1" hidden="1">2</definedName>
    <definedName name="solver_rel2" localSheetId="0" hidden="1">1</definedName>
    <definedName name="solver_rel2" localSheetId="1" hidden="1">2</definedName>
    <definedName name="solver_rel3" localSheetId="0" hidden="1">2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δυαδικός</definedName>
    <definedName name="solver_rhs1" localSheetId="1" hidden="1">'Transportation Problem'!$K$11:$M$11</definedName>
    <definedName name="solver_rhs2" localSheetId="0" hidden="1">'Project Portofolio'!$M$16</definedName>
    <definedName name="solver_rhs2" localSheetId="1" hidden="1">'Transportation Problem'!$N$8:$N$10</definedName>
    <definedName name="solver_rhs3" localSheetId="0" hidden="1">'Project Portofolio'!$M$17</definedName>
    <definedName name="solver_rhs4" localSheetId="0" hidden="1">'Project Portofolio'!$M$18</definedName>
    <definedName name="solver_rhs5" localSheetId="0" hidden="1">'Project Portofolio'!$M$19</definedName>
    <definedName name="solver_rhs6" localSheetId="0" hidden="1">'Project Portofolio'!$M$20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M20" i="2" l="1"/>
  <c r="K20" i="2"/>
  <c r="M19" i="2"/>
  <c r="K18" i="2"/>
  <c r="M17" i="2"/>
  <c r="K17" i="2"/>
  <c r="M16" i="2"/>
  <c r="G13" i="2"/>
  <c r="K19" i="2" s="1"/>
  <c r="H12" i="2"/>
  <c r="F12" i="2"/>
  <c r="H11" i="2"/>
  <c r="F11" i="2"/>
  <c r="H10" i="2"/>
  <c r="F10" i="2"/>
  <c r="H9" i="2"/>
  <c r="F9" i="2"/>
  <c r="H8" i="2"/>
  <c r="F8" i="2"/>
  <c r="H7" i="2"/>
  <c r="F7" i="2"/>
  <c r="F13" i="2" l="1"/>
  <c r="K16" i="2" s="1"/>
  <c r="H13" i="2"/>
  <c r="K13" i="1"/>
  <c r="L12" i="1"/>
  <c r="M12" i="1"/>
  <c r="K12" i="1"/>
  <c r="O9" i="1"/>
  <c r="O10" i="1"/>
  <c r="O8" i="1"/>
  <c r="N10" i="1"/>
  <c r="N9" i="1"/>
  <c r="N8" i="1"/>
  <c r="M11" i="1"/>
  <c r="L11" i="1"/>
  <c r="K11" i="1"/>
  <c r="H7" i="1"/>
  <c r="E10" i="1"/>
  <c r="E11" i="1"/>
  <c r="E9" i="1"/>
  <c r="G7" i="1"/>
  <c r="F7" i="1"/>
  <c r="C15" i="1"/>
  <c r="C9" i="1"/>
  <c r="N11" i="1" l="1"/>
</calcChain>
</file>

<file path=xl/sharedStrings.xml><?xml version="1.0" encoding="utf-8"?>
<sst xmlns="http://schemas.openxmlformats.org/spreadsheetml/2006/main" count="60" uniqueCount="45">
  <si>
    <t>Distribution Center</t>
  </si>
  <si>
    <t>Kansas City</t>
  </si>
  <si>
    <t>Omaha</t>
  </si>
  <si>
    <t>Des Moines</t>
  </si>
  <si>
    <t>Supply</t>
  </si>
  <si>
    <t>Plant</t>
  </si>
  <si>
    <t>Chicago</t>
  </si>
  <si>
    <t>St. Louis</t>
  </si>
  <si>
    <t>Cincinnati</t>
  </si>
  <si>
    <t>Demand</t>
  </si>
  <si>
    <t>A</t>
  </si>
  <si>
    <t>B</t>
  </si>
  <si>
    <t>C</t>
  </si>
  <si>
    <t>DC</t>
  </si>
  <si>
    <t>Shipment Solution</t>
  </si>
  <si>
    <t>Met demand</t>
  </si>
  <si>
    <t>Distributed Supply</t>
  </si>
  <si>
    <t>Total Cost</t>
  </si>
  <si>
    <t>Transportation Method ($ per item)</t>
  </si>
  <si>
    <t>Overall Budget</t>
  </si>
  <si>
    <t>Project                                        (i)</t>
  </si>
  <si>
    <t>Budget (Κi) 1000x$</t>
  </si>
  <si>
    <t>NPV (Αi) 1000x$</t>
  </si>
  <si>
    <t>Total Budget</t>
  </si>
  <si>
    <t>Binary Selection Variable Xi</t>
  </si>
  <si>
    <t>Total NPV</t>
  </si>
  <si>
    <t>Constraints</t>
  </si>
  <si>
    <t>Solver Reference Cells</t>
  </si>
  <si>
    <t>Do not exceed total budget</t>
  </si>
  <si>
    <t>&lt;=</t>
  </si>
  <si>
    <t>Projects 1 and 5 can only be selected as a pair, we cannot select separately project 1 or project 2.</t>
  </si>
  <si>
    <t>X1=X5</t>
  </si>
  <si>
    <t>=</t>
  </si>
  <si>
    <t>We can select either project 3 or project 4, but we cannot select both of them</t>
  </si>
  <si>
    <t>X3+X4&lt;=1</t>
  </si>
  <si>
    <t>Overall, we cannot select more than 3 projects</t>
  </si>
  <si>
    <t>X1+X2+X3+X4+X5+X6&lt;=3</t>
  </si>
  <si>
    <t>We can select project 6, only if we have also selected project 3</t>
  </si>
  <si>
    <t>X6&lt;=X3</t>
  </si>
  <si>
    <t>Objective (max X1A1+X2A2+X3A3+X4A4+X5A5+X6A6)</t>
  </si>
  <si>
    <t>X1K1+X2K2+X3K3+X4K4+X5K5+X6K6&lt;=100</t>
  </si>
  <si>
    <t>All Xi decision variables are binary</t>
  </si>
  <si>
    <t>Xi binary</t>
  </si>
  <si>
    <t>bin</t>
  </si>
  <si>
    <t>All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</si>
</sst>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4" borderId="15" xfId="0" applyFont="1" applyFill="1" applyBorder="1"/>
    <xf numFmtId="0" fontId="2" fillId="0" borderId="0" xfId="0" applyFont="1"/>
    <xf numFmtId="0" fontId="3" fillId="5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4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topLeftCell="D6" workbookViewId="0">
      <selection activeCell="I21" sqref="I21"/>
    </sheetView>
  </sheetViews>
  <sheetFormatPr defaultRowHeight="15" x14ac:dyDescent="0.25"/>
  <cols>
    <col min="2" max="2" width="22.42578125" bestFit="1" customWidth="1"/>
    <col min="6" max="6" width="14.28515625" customWidth="1"/>
    <col min="7" max="7" width="14.140625" customWidth="1"/>
    <col min="9" max="9" width="39.7109375" customWidth="1"/>
    <col min="10" max="10" width="9" customWidth="1"/>
  </cols>
  <sheetData>
    <row r="2" spans="2:13" ht="15.75" thickBot="1" x14ac:dyDescent="0.3"/>
    <row r="3" spans="2:13" ht="16.5" thickBot="1" x14ac:dyDescent="0.3">
      <c r="B3" s="24" t="s">
        <v>19</v>
      </c>
      <c r="C3" s="42">
        <v>100</v>
      </c>
    </row>
    <row r="5" spans="2:13" ht="16.5" thickBot="1" x14ac:dyDescent="0.3">
      <c r="B5" s="25"/>
    </row>
    <row r="6" spans="2:13" ht="45.75" thickBot="1" x14ac:dyDescent="0.3">
      <c r="B6" s="26" t="s">
        <v>20</v>
      </c>
      <c r="C6" s="27" t="s">
        <v>21</v>
      </c>
      <c r="D6" s="27" t="s">
        <v>22</v>
      </c>
      <c r="F6" s="26" t="s">
        <v>23</v>
      </c>
      <c r="G6" s="26" t="s">
        <v>24</v>
      </c>
      <c r="H6" s="26" t="s">
        <v>25</v>
      </c>
    </row>
    <row r="7" spans="2:13" ht="15.75" thickBot="1" x14ac:dyDescent="0.3">
      <c r="B7" s="28">
        <v>1</v>
      </c>
      <c r="C7" s="29">
        <v>30</v>
      </c>
      <c r="D7" s="29">
        <v>45</v>
      </c>
      <c r="F7" s="28">
        <f>C7*G7</f>
        <v>30</v>
      </c>
      <c r="G7" s="28">
        <v>1</v>
      </c>
      <c r="H7" s="28">
        <f t="shared" ref="H7:H12" si="0">D7*G7</f>
        <v>45</v>
      </c>
    </row>
    <row r="8" spans="2:13" ht="15.75" thickBot="1" x14ac:dyDescent="0.3">
      <c r="B8" s="28">
        <v>2</v>
      </c>
      <c r="C8" s="29">
        <v>20</v>
      </c>
      <c r="D8" s="29">
        <v>32</v>
      </c>
      <c r="F8" s="28">
        <f t="shared" ref="F8:F12" si="1">C8*G8</f>
        <v>0</v>
      </c>
      <c r="G8" s="28">
        <v>0</v>
      </c>
      <c r="H8" s="28">
        <f t="shared" si="0"/>
        <v>0</v>
      </c>
    </row>
    <row r="9" spans="2:13" ht="15.75" thickBot="1" x14ac:dyDescent="0.3">
      <c r="B9" s="28">
        <v>3</v>
      </c>
      <c r="C9" s="29">
        <v>29</v>
      </c>
      <c r="D9" s="29">
        <v>38</v>
      </c>
      <c r="F9" s="28">
        <f t="shared" si="1"/>
        <v>29</v>
      </c>
      <c r="G9" s="28">
        <v>1</v>
      </c>
      <c r="H9" s="28">
        <f t="shared" si="0"/>
        <v>38</v>
      </c>
    </row>
    <row r="10" spans="2:13" ht="15.75" thickBot="1" x14ac:dyDescent="0.3">
      <c r="B10" s="28">
        <v>4</v>
      </c>
      <c r="C10" s="29">
        <v>22</v>
      </c>
      <c r="D10" s="29">
        <v>35</v>
      </c>
      <c r="F10" s="28">
        <f t="shared" si="1"/>
        <v>0</v>
      </c>
      <c r="G10" s="28">
        <v>0</v>
      </c>
      <c r="H10" s="28">
        <f t="shared" si="0"/>
        <v>0</v>
      </c>
    </row>
    <row r="11" spans="2:13" ht="15.75" thickBot="1" x14ac:dyDescent="0.3">
      <c r="B11" s="28">
        <v>5</v>
      </c>
      <c r="C11" s="29">
        <v>27</v>
      </c>
      <c r="D11" s="29">
        <v>40</v>
      </c>
      <c r="F11" s="28">
        <f t="shared" si="1"/>
        <v>27</v>
      </c>
      <c r="G11" s="28">
        <v>1</v>
      </c>
      <c r="H11" s="28">
        <f t="shared" si="0"/>
        <v>40</v>
      </c>
    </row>
    <row r="12" spans="2:13" ht="15.75" thickBot="1" x14ac:dyDescent="0.3">
      <c r="B12" s="28">
        <v>6</v>
      </c>
      <c r="C12" s="29">
        <v>18</v>
      </c>
      <c r="D12" s="29">
        <v>29</v>
      </c>
      <c r="F12" s="28">
        <f t="shared" si="1"/>
        <v>0</v>
      </c>
      <c r="G12" s="28">
        <v>0</v>
      </c>
      <c r="H12" s="28">
        <f t="shared" si="0"/>
        <v>0</v>
      </c>
    </row>
    <row r="13" spans="2:13" ht="45.75" thickBot="1" x14ac:dyDescent="0.3">
      <c r="F13" s="30">
        <f>SUM(F7:F12)</f>
        <v>86</v>
      </c>
      <c r="G13" s="30">
        <f>SUM(G7:G12)</f>
        <v>3</v>
      </c>
      <c r="H13" s="31">
        <f>SUM(H7:H12)</f>
        <v>123</v>
      </c>
      <c r="I13" s="26" t="s">
        <v>39</v>
      </c>
    </row>
    <row r="14" spans="2:13" ht="15.75" thickBot="1" x14ac:dyDescent="0.3"/>
    <row r="15" spans="2:13" ht="15" customHeight="1" x14ac:dyDescent="0.25">
      <c r="B15" s="32" t="s">
        <v>26</v>
      </c>
      <c r="K15" s="34" t="s">
        <v>27</v>
      </c>
      <c r="L15" s="35"/>
      <c r="M15" s="36"/>
    </row>
    <row r="16" spans="2:13" x14ac:dyDescent="0.25">
      <c r="B16" s="33" t="s">
        <v>28</v>
      </c>
      <c r="I16" t="s">
        <v>40</v>
      </c>
      <c r="K16" s="37">
        <f>F13</f>
        <v>86</v>
      </c>
      <c r="L16" s="5" t="s">
        <v>29</v>
      </c>
      <c r="M16" s="38">
        <f>C3</f>
        <v>100</v>
      </c>
    </row>
    <row r="17" spans="2:13" x14ac:dyDescent="0.25">
      <c r="B17" t="s">
        <v>30</v>
      </c>
      <c r="I17" t="s">
        <v>31</v>
      </c>
      <c r="K17" s="37">
        <f>G7</f>
        <v>1</v>
      </c>
      <c r="L17" s="5" t="s">
        <v>32</v>
      </c>
      <c r="M17" s="38">
        <f>G11</f>
        <v>1</v>
      </c>
    </row>
    <row r="18" spans="2:13" x14ac:dyDescent="0.25">
      <c r="B18" t="s">
        <v>33</v>
      </c>
      <c r="I18" t="s">
        <v>34</v>
      </c>
      <c r="K18" s="37">
        <f>G9+G10</f>
        <v>1</v>
      </c>
      <c r="L18" s="5" t="s">
        <v>29</v>
      </c>
      <c r="M18" s="38">
        <v>1</v>
      </c>
    </row>
    <row r="19" spans="2:13" x14ac:dyDescent="0.25">
      <c r="B19" t="s">
        <v>35</v>
      </c>
      <c r="I19" t="s">
        <v>36</v>
      </c>
      <c r="K19" s="37">
        <f>G13</f>
        <v>3</v>
      </c>
      <c r="L19" s="5" t="s">
        <v>29</v>
      </c>
      <c r="M19" s="38">
        <f>3</f>
        <v>3</v>
      </c>
    </row>
    <row r="20" spans="2:13" x14ac:dyDescent="0.25">
      <c r="B20" t="s">
        <v>37</v>
      </c>
      <c r="I20" t="s">
        <v>38</v>
      </c>
      <c r="K20" s="37">
        <f>G12</f>
        <v>0</v>
      </c>
      <c r="L20" s="5" t="s">
        <v>29</v>
      </c>
      <c r="M20" s="38">
        <f>G9</f>
        <v>1</v>
      </c>
    </row>
    <row r="21" spans="2:13" ht="15.75" thickBot="1" x14ac:dyDescent="0.3">
      <c r="B21" t="s">
        <v>41</v>
      </c>
      <c r="I21" t="s">
        <v>42</v>
      </c>
      <c r="K21" s="39" t="s">
        <v>44</v>
      </c>
      <c r="L21" s="40" t="s">
        <v>32</v>
      </c>
      <c r="M21" s="41" t="s">
        <v>43</v>
      </c>
    </row>
  </sheetData>
  <mergeCells count="1">
    <mergeCell ref="K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19"/>
  <sheetViews>
    <sheetView tabSelected="1" workbookViewId="0">
      <selection activeCell="E22" sqref="E22"/>
    </sheetView>
  </sheetViews>
  <sheetFormatPr defaultRowHeight="15" x14ac:dyDescent="0.25"/>
  <cols>
    <col min="2" max="2" width="18.28515625" bestFit="1" customWidth="1"/>
    <col min="5" max="5" width="11.28515625" bestFit="1" customWidth="1"/>
    <col min="8" max="8" width="9.85546875" bestFit="1" customWidth="1"/>
    <col min="10" max="10" width="21.85546875" bestFit="1" customWidth="1"/>
    <col min="13" max="13" width="9.85546875" bestFit="1" customWidth="1"/>
  </cols>
  <sheetData>
    <row r="5" spans="2:15" x14ac:dyDescent="0.25">
      <c r="B5" s="2" t="s">
        <v>0</v>
      </c>
      <c r="C5" s="2" t="s">
        <v>4</v>
      </c>
      <c r="D5" s="1"/>
      <c r="E5" s="19" t="s">
        <v>18</v>
      </c>
      <c r="F5" s="19"/>
      <c r="G5" s="19"/>
      <c r="H5" s="19"/>
      <c r="I5" s="1"/>
      <c r="J5" s="9" t="s">
        <v>14</v>
      </c>
    </row>
    <row r="6" spans="2:15" x14ac:dyDescent="0.25">
      <c r="B6" s="1" t="s">
        <v>1</v>
      </c>
      <c r="C6" s="1">
        <v>150</v>
      </c>
      <c r="D6" s="1"/>
      <c r="E6" s="4"/>
      <c r="F6" s="21" t="s">
        <v>5</v>
      </c>
      <c r="G6" s="22"/>
      <c r="H6" s="23"/>
      <c r="I6" s="1"/>
      <c r="K6" s="20" t="s">
        <v>5</v>
      </c>
      <c r="L6" s="20"/>
      <c r="M6" s="20"/>
    </row>
    <row r="7" spans="2:15" ht="15.75" thickBot="1" x14ac:dyDescent="0.3">
      <c r="B7" s="1" t="s">
        <v>2</v>
      </c>
      <c r="C7" s="1">
        <v>175</v>
      </c>
      <c r="D7" s="1"/>
      <c r="E7" s="6"/>
      <c r="F7" s="4" t="str">
        <f>B12</f>
        <v>Chicago</v>
      </c>
      <c r="G7" s="4" t="str">
        <f>B13</f>
        <v>St. Louis</v>
      </c>
      <c r="H7" s="4" t="str">
        <f>B14</f>
        <v>Cincinnati</v>
      </c>
      <c r="I7" s="1"/>
      <c r="J7" t="s">
        <v>13</v>
      </c>
      <c r="K7" t="s">
        <v>6</v>
      </c>
      <c r="L7" t="s">
        <v>7</v>
      </c>
      <c r="M7" t="s">
        <v>8</v>
      </c>
      <c r="N7" t="s">
        <v>4</v>
      </c>
      <c r="O7" t="s">
        <v>16</v>
      </c>
    </row>
    <row r="8" spans="2:15" x14ac:dyDescent="0.25">
      <c r="B8" s="1" t="s">
        <v>3</v>
      </c>
      <c r="C8" s="1">
        <v>275</v>
      </c>
      <c r="D8" s="1"/>
      <c r="E8" s="4" t="s">
        <v>13</v>
      </c>
      <c r="F8" s="4" t="s">
        <v>10</v>
      </c>
      <c r="G8" s="4" t="s">
        <v>11</v>
      </c>
      <c r="H8" s="4" t="s">
        <v>12</v>
      </c>
      <c r="I8" s="1"/>
      <c r="J8" t="s">
        <v>1</v>
      </c>
      <c r="K8" s="10">
        <v>0</v>
      </c>
      <c r="L8" s="11">
        <v>0</v>
      </c>
      <c r="M8" s="12">
        <v>150.00000080000001</v>
      </c>
      <c r="N8">
        <f>C6</f>
        <v>150</v>
      </c>
      <c r="O8">
        <f>SUM(K8:M8)</f>
        <v>150.00000080000001</v>
      </c>
    </row>
    <row r="9" spans="2:15" x14ac:dyDescent="0.25">
      <c r="B9" s="1"/>
      <c r="C9" s="3">
        <f>SUM(C6:C8)</f>
        <v>600</v>
      </c>
      <c r="D9" s="1"/>
      <c r="E9" s="4" t="str">
        <f>B6</f>
        <v>Kansas City</v>
      </c>
      <c r="F9" s="4">
        <v>6</v>
      </c>
      <c r="G9" s="4">
        <v>8</v>
      </c>
      <c r="H9" s="4">
        <v>10</v>
      </c>
      <c r="I9" s="1"/>
      <c r="J9" t="s">
        <v>2</v>
      </c>
      <c r="K9" s="13">
        <v>25.000000800000002</v>
      </c>
      <c r="L9" s="8">
        <v>0</v>
      </c>
      <c r="M9" s="14">
        <v>149.99999920000002</v>
      </c>
      <c r="N9">
        <f>C7</f>
        <v>175</v>
      </c>
      <c r="O9">
        <f t="shared" ref="O9:O10" si="0">SUM(K9:M9)</f>
        <v>175.00000000000003</v>
      </c>
    </row>
    <row r="10" spans="2:15" ht="15.75" thickBot="1" x14ac:dyDescent="0.3">
      <c r="B10" s="1"/>
      <c r="C10" s="1"/>
      <c r="D10" s="1"/>
      <c r="E10" s="4" t="str">
        <f>B7</f>
        <v>Omaha</v>
      </c>
      <c r="F10" s="4">
        <v>7</v>
      </c>
      <c r="G10" s="4">
        <v>11</v>
      </c>
      <c r="H10" s="4">
        <v>11</v>
      </c>
      <c r="I10" s="1"/>
      <c r="J10" t="s">
        <v>3</v>
      </c>
      <c r="K10" s="15">
        <v>174.99999919999999</v>
      </c>
      <c r="L10" s="16">
        <v>100.00000080000001</v>
      </c>
      <c r="M10" s="17">
        <v>0</v>
      </c>
      <c r="N10">
        <f>C8</f>
        <v>275</v>
      </c>
      <c r="O10">
        <f t="shared" si="0"/>
        <v>275</v>
      </c>
    </row>
    <row r="11" spans="2:15" x14ac:dyDescent="0.25">
      <c r="B11" s="2" t="s">
        <v>5</v>
      </c>
      <c r="C11" s="2" t="s">
        <v>9</v>
      </c>
      <c r="D11" s="1"/>
      <c r="E11" s="4" t="str">
        <f>B8</f>
        <v>Des Moines</v>
      </c>
      <c r="F11" s="4">
        <v>4</v>
      </c>
      <c r="G11" s="4">
        <v>5</v>
      </c>
      <c r="H11" s="4">
        <v>12</v>
      </c>
      <c r="I11" s="1"/>
      <c r="J11" t="s">
        <v>9</v>
      </c>
      <c r="K11">
        <f>C12</f>
        <v>200</v>
      </c>
      <c r="L11">
        <f>'Transportation Problem'!C13</f>
        <v>100</v>
      </c>
      <c r="M11">
        <f>C14</f>
        <v>300</v>
      </c>
      <c r="N11">
        <f>SUM(N8:N10)</f>
        <v>600</v>
      </c>
    </row>
    <row r="12" spans="2:15" x14ac:dyDescent="0.25">
      <c r="B12" s="1" t="s">
        <v>6</v>
      </c>
      <c r="C12" s="1">
        <v>200</v>
      </c>
      <c r="D12" s="1"/>
      <c r="E12" s="1"/>
      <c r="F12" s="1"/>
      <c r="G12" s="1"/>
      <c r="H12" s="1"/>
      <c r="I12" s="1"/>
      <c r="J12" t="s">
        <v>15</v>
      </c>
      <c r="K12">
        <f>SUM(K8:K10)</f>
        <v>200</v>
      </c>
      <c r="L12">
        <f t="shared" ref="L12:M12" si="1">SUM(L8:L10)</f>
        <v>100.00000080000001</v>
      </c>
      <c r="M12">
        <f t="shared" si="1"/>
        <v>300</v>
      </c>
    </row>
    <row r="13" spans="2:15" x14ac:dyDescent="0.25">
      <c r="B13" s="1" t="s">
        <v>7</v>
      </c>
      <c r="C13" s="1">
        <v>100</v>
      </c>
      <c r="D13" s="1"/>
      <c r="E13" s="18"/>
      <c r="F13" s="18"/>
      <c r="G13" s="18"/>
      <c r="H13" s="18"/>
      <c r="I13" s="1"/>
      <c r="J13" s="9" t="s">
        <v>17</v>
      </c>
      <c r="K13" s="9">
        <f>K8*F9+K9*F10+K10*F11+L8*G9+L9*G10+L10*G11+M8*H9+M9*H10+M10*H11</f>
        <v>4525.0000056000008</v>
      </c>
    </row>
    <row r="14" spans="2:15" x14ac:dyDescent="0.25">
      <c r="B14" s="1" t="s">
        <v>8</v>
      </c>
      <c r="C14" s="1">
        <v>300</v>
      </c>
      <c r="D14" s="1"/>
      <c r="E14" s="18"/>
      <c r="F14" s="7"/>
      <c r="G14" s="7"/>
      <c r="H14" s="7"/>
      <c r="I14" s="7"/>
    </row>
    <row r="15" spans="2:15" x14ac:dyDescent="0.25">
      <c r="B15" s="1"/>
      <c r="C15" s="3">
        <f>SUM(C12:C14)</f>
        <v>600</v>
      </c>
      <c r="D15" s="1"/>
      <c r="E15" s="18"/>
      <c r="F15" s="7"/>
      <c r="G15" s="7"/>
      <c r="H15" s="7"/>
      <c r="I15" s="7"/>
    </row>
    <row r="16" spans="2:15" x14ac:dyDescent="0.25">
      <c r="E16" s="7"/>
      <c r="F16" s="7"/>
      <c r="G16" s="7"/>
      <c r="H16" s="7"/>
      <c r="I16" s="8"/>
    </row>
    <row r="17" spans="5:9" x14ac:dyDescent="0.25">
      <c r="E17" s="7"/>
      <c r="F17" s="7"/>
      <c r="G17" s="7"/>
      <c r="H17" s="7"/>
      <c r="I17" s="8"/>
    </row>
    <row r="18" spans="5:9" x14ac:dyDescent="0.25">
      <c r="E18" s="7"/>
      <c r="F18" s="7"/>
      <c r="G18" s="7"/>
      <c r="H18" s="7"/>
      <c r="I18" s="8"/>
    </row>
    <row r="19" spans="5:9" x14ac:dyDescent="0.25">
      <c r="E19" s="8"/>
      <c r="F19" s="8"/>
      <c r="G19" s="8"/>
      <c r="H19" s="8"/>
      <c r="I19" s="8"/>
    </row>
  </sheetData>
  <mergeCells count="5">
    <mergeCell ref="F6:H6"/>
    <mergeCell ref="E14:E15"/>
    <mergeCell ref="E13:H13"/>
    <mergeCell ref="E5:H5"/>
    <mergeCell ref="K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Portofolio</vt:lpstr>
      <vt:lpstr>Transportation Problem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Panos</cp:lastModifiedBy>
  <dcterms:created xsi:type="dcterms:W3CDTF">2013-09-12T19:57:08Z</dcterms:created>
  <dcterms:modified xsi:type="dcterms:W3CDTF">2013-09-14T00:56:58Z</dcterms:modified>
</cp:coreProperties>
</file>